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 showInkAnnotation="0"/>
  <mc:AlternateContent xmlns:mc="http://schemas.openxmlformats.org/markup-compatibility/2006">
    <mc:Choice Requires="x15">
      <x15ac:absPath xmlns:x15ac="http://schemas.microsoft.com/office/spreadsheetml/2010/11/ac" url="/Users/jaime/Documents/"/>
    </mc:Choice>
  </mc:AlternateContent>
  <bookViews>
    <workbookView xWindow="3980" yWindow="3280" windowWidth="23020" windowHeight="14280" tabRatio="500"/>
  </bookViews>
  <sheets>
    <sheet name="Hoja1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E17" i="1"/>
  <c r="F19" i="1"/>
  <c r="G19" i="1"/>
  <c r="H19" i="1"/>
  <c r="I19" i="1"/>
  <c r="J19" i="1"/>
  <c r="K19" i="1"/>
  <c r="L19" i="1"/>
  <c r="M19" i="1"/>
  <c r="G16" i="1"/>
  <c r="H16" i="1"/>
  <c r="I16" i="1"/>
  <c r="J16" i="1"/>
  <c r="K16" i="1"/>
  <c r="L16" i="1"/>
  <c r="M16" i="1"/>
  <c r="E11" i="1"/>
  <c r="E12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E19" i="1"/>
  <c r="D19" i="1"/>
  <c r="C17" i="1"/>
  <c r="C18" i="1"/>
  <c r="C19" i="1"/>
  <c r="B19" i="1"/>
  <c r="D13" i="1"/>
  <c r="C11" i="1"/>
  <c r="C12" i="1"/>
  <c r="C13" i="1"/>
  <c r="B11" i="1"/>
  <c r="B12" i="1"/>
  <c r="B13" i="1"/>
  <c r="E5" i="1"/>
  <c r="E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D5" i="1"/>
  <c r="D7" i="1"/>
  <c r="C5" i="1"/>
  <c r="C6" i="1"/>
  <c r="C7" i="1"/>
  <c r="B5" i="1"/>
  <c r="B7" i="1"/>
</calcChain>
</file>

<file path=xl/comments1.xml><?xml version="1.0" encoding="utf-8"?>
<comments xmlns="http://schemas.openxmlformats.org/spreadsheetml/2006/main">
  <authors>
    <author>Usuario de Microsoft Office</author>
  </authors>
  <commentList>
    <comment ref="B4" authorId="0">
      <text>
        <r>
          <rPr>
            <sz val="10"/>
            <color indexed="81"/>
            <rFont val="Calibri"/>
          </rPr>
          <t xml:space="preserve">Tienen que ser previsiblemente igules entradas y salidas (si no hay que revisar presupuesto y prevision de envios
</t>
        </r>
      </text>
    </comment>
    <comment ref="C4" authorId="0">
      <text>
        <r>
          <rPr>
            <b/>
            <sz val="10"/>
            <color indexed="81"/>
            <rFont val="Calibri"/>
          </rPr>
          <t>Total: real (hasta mes actual)+ previsto (resto de meses)</t>
        </r>
      </text>
    </comment>
  </commentList>
</comments>
</file>

<file path=xl/sharedStrings.xml><?xml version="1.0" encoding="utf-8"?>
<sst xmlns="http://schemas.openxmlformats.org/spreadsheetml/2006/main" count="30" uniqueCount="14">
  <si>
    <t>Flujos</t>
  </si>
  <si>
    <t>Entradas</t>
  </si>
  <si>
    <t>Salidas</t>
  </si>
  <si>
    <t>Saldo</t>
  </si>
  <si>
    <t>Total previsto</t>
  </si>
  <si>
    <t>Previsto a mes actual</t>
  </si>
  <si>
    <t>Total "real"</t>
  </si>
  <si>
    <t>COL PUEDES</t>
  </si>
  <si>
    <t>Real a mes actual</t>
  </si>
  <si>
    <t>CUBA CREATIVA</t>
  </si>
  <si>
    <t>ECO MUJERRES</t>
  </si>
  <si>
    <t>Enero 2019 / Julio 2020</t>
  </si>
  <si>
    <t>May 2019 / Julio 2020</t>
  </si>
  <si>
    <t>Ago 2019 /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</si>
</sst>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5" formatCode="[$-410]mmmm\-yy;@"/>
    <numFmt numFmtId="166" formatCode="#,##0.00_ ;[Red]\-#,##0.00\ "/>
    <numFmt numFmtId="171" formatCode="[$-C0A]mmm\-yy;@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5"/>
      </patternFill>
    </fill>
    <fill>
      <patternFill patternType="solid">
        <fgColor theme="5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0" fillId="0" borderId="0" xfId="0" applyFill="1"/>
    <xf numFmtId="0" fontId="2" fillId="0" borderId="0" xfId="2" applyFont="1" applyFill="1" applyBorder="1"/>
    <xf numFmtId="43" fontId="2" fillId="0" borderId="0" xfId="1" applyFont="1" applyFill="1" applyBorder="1" applyAlignment="1">
      <alignment wrapText="1"/>
    </xf>
    <xf numFmtId="165" fontId="2" fillId="0" borderId="0" xfId="2" applyNumberFormat="1" applyFont="1" applyFill="1" applyBorder="1"/>
    <xf numFmtId="0" fontId="1" fillId="0" borderId="0" xfId="2" applyFont="1" applyFill="1" applyBorder="1"/>
    <xf numFmtId="43" fontId="1" fillId="0" borderId="0" xfId="1" applyFill="1" applyBorder="1"/>
    <xf numFmtId="166" fontId="2" fillId="0" borderId="0" xfId="2" applyNumberFormat="1" applyFont="1" applyFill="1" applyBorder="1"/>
    <xf numFmtId="43" fontId="2" fillId="0" borderId="0" xfId="1" applyFont="1" applyFill="1" applyBorder="1"/>
    <xf numFmtId="0" fontId="2" fillId="0" borderId="0" xfId="0" applyFont="1" applyFill="1"/>
    <xf numFmtId="0" fontId="4" fillId="0" borderId="0" xfId="0" applyFont="1" applyFill="1"/>
    <xf numFmtId="171" fontId="0" fillId="0" borderId="0" xfId="0" applyNumberFormat="1"/>
    <xf numFmtId="171" fontId="2" fillId="0" borderId="0" xfId="0" applyNumberFormat="1" applyFont="1"/>
    <xf numFmtId="171" fontId="7" fillId="3" borderId="0" xfId="0" applyNumberFormat="1" applyFont="1" applyFill="1"/>
  </cellXfs>
  <cellStyles count="3">
    <cellStyle name="60% - Énfasis2" xfId="2" builtinId="36"/>
    <cellStyle name="Millares" xfId="1" builtinId="3"/>
    <cellStyle name="Normal" xfId="0" builtinId="0"/>
  </cellStyles>
  <dxfs count="11"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rgb="FFFE4D1A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esktop/descargas_thunderbird/Progetti%20LG%201809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ntesi"/>
      <sheetName val="Flussi x Pry"/>
      <sheetName val="Analisis COFIN"/>
    </sheetNames>
    <sheetDataSet>
      <sheetData sheetId="0">
        <row r="8">
          <cell r="K8">
            <v>694398</v>
          </cell>
        </row>
        <row r="14">
          <cell r="K14">
            <v>427347.29999999993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Relationship Id="rId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Y19"/>
  <sheetViews>
    <sheetView tabSelected="1" workbookViewId="0">
      <selection activeCell="D15" sqref="D15"/>
    </sheetView>
  </sheetViews>
  <sheetFormatPr baseColWidth="10" defaultRowHeight="16" x14ac:dyDescent="0.2"/>
  <cols>
    <col min="1" max="1" width="15.83203125" customWidth="1"/>
    <col min="2" max="2" width="14.33203125" customWidth="1"/>
    <col min="3" max="3" width="15.83203125" customWidth="1"/>
    <col min="4" max="4" width="17.33203125" customWidth="1"/>
    <col min="5" max="5" width="14" customWidth="1"/>
    <col min="6" max="6" width="13.6640625" customWidth="1"/>
    <col min="7" max="7" width="12.83203125" customWidth="1"/>
    <col min="8" max="8" width="13" bestFit="1" customWidth="1"/>
    <col min="9" max="9" width="13.5" customWidth="1"/>
    <col min="10" max="10" width="15.5" customWidth="1"/>
    <col min="11" max="11" width="15.83203125" customWidth="1"/>
    <col min="12" max="12" width="15.33203125" customWidth="1"/>
    <col min="13" max="13" width="14.33203125" customWidth="1"/>
    <col min="14" max="14" width="14" customWidth="1"/>
    <col min="15" max="18" width="13" bestFit="1" customWidth="1"/>
    <col min="19" max="19" width="15" customWidth="1"/>
    <col min="20" max="21" width="13.5" customWidth="1"/>
    <col min="22" max="22" width="16" customWidth="1"/>
    <col min="23" max="23" width="13.33203125" customWidth="1"/>
    <col min="24" max="24" width="13.5" customWidth="1"/>
    <col min="25" max="25" width="12.6640625" customWidth="1"/>
  </cols>
  <sheetData>
    <row r="3" spans="1:25" s="2" customFormat="1" ht="21" x14ac:dyDescent="0.25">
      <c r="A3" s="10" t="s">
        <v>7</v>
      </c>
      <c r="B3" s="10" t="s">
        <v>11</v>
      </c>
      <c r="C3" s="11"/>
      <c r="K3" s="12"/>
    </row>
    <row r="4" spans="1:25" s="2" customFormat="1" ht="29" customHeight="1" x14ac:dyDescent="0.2">
      <c r="A4" s="3" t="s">
        <v>0</v>
      </c>
      <c r="B4" s="4" t="s">
        <v>4</v>
      </c>
      <c r="C4" s="4" t="s">
        <v>6</v>
      </c>
      <c r="D4" s="4" t="s">
        <v>5</v>
      </c>
      <c r="E4" s="4" t="s">
        <v>8</v>
      </c>
      <c r="F4" s="13">
        <v>43466</v>
      </c>
      <c r="G4" s="13">
        <f>F4+31</f>
        <v>43497</v>
      </c>
      <c r="H4" s="13">
        <f t="shared" ref="H4:I4" si="0">G4+31</f>
        <v>43528</v>
      </c>
      <c r="I4" s="13">
        <f t="shared" si="0"/>
        <v>43559</v>
      </c>
      <c r="J4" s="13">
        <f>I4+31</f>
        <v>43590</v>
      </c>
      <c r="K4" s="13">
        <f t="shared" ref="K4:X4" si="1">J4+31</f>
        <v>43621</v>
      </c>
      <c r="L4" s="13">
        <f t="shared" si="1"/>
        <v>43652</v>
      </c>
      <c r="M4" s="13">
        <f t="shared" si="1"/>
        <v>43683</v>
      </c>
      <c r="N4" s="13">
        <f t="shared" si="1"/>
        <v>43714</v>
      </c>
      <c r="O4" s="13">
        <f t="shared" si="1"/>
        <v>43745</v>
      </c>
      <c r="P4" s="14">
        <f t="shared" si="1"/>
        <v>43776</v>
      </c>
      <c r="Q4" s="13">
        <f t="shared" si="1"/>
        <v>43807</v>
      </c>
      <c r="R4" s="13">
        <f t="shared" si="1"/>
        <v>43838</v>
      </c>
      <c r="S4" s="13">
        <f t="shared" si="1"/>
        <v>43869</v>
      </c>
      <c r="T4" s="13">
        <f t="shared" si="1"/>
        <v>43900</v>
      </c>
      <c r="U4" s="13">
        <f t="shared" si="1"/>
        <v>43931</v>
      </c>
      <c r="V4" s="13">
        <f t="shared" si="1"/>
        <v>43962</v>
      </c>
      <c r="W4" s="13">
        <f t="shared" si="1"/>
        <v>43993</v>
      </c>
      <c r="X4" s="13">
        <f t="shared" si="1"/>
        <v>44024</v>
      </c>
    </row>
    <row r="5" spans="1:25" s="2" customFormat="1" ht="20" customHeight="1" x14ac:dyDescent="0.2">
      <c r="A5" s="6" t="s">
        <v>1</v>
      </c>
      <c r="B5" s="7">
        <f>+[1]Sintesi!K8</f>
        <v>694398</v>
      </c>
      <c r="C5" s="7">
        <f>SUM(F5:AN5)</f>
        <v>1375000</v>
      </c>
      <c r="D5" s="7">
        <f>SUM(F5:N5)</f>
        <v>125000</v>
      </c>
      <c r="E5" s="7">
        <f>SUM(G5:O5)</f>
        <v>125000</v>
      </c>
      <c r="F5" s="7"/>
      <c r="G5" s="7">
        <v>125000</v>
      </c>
      <c r="H5" s="7"/>
      <c r="I5" s="7"/>
      <c r="J5" s="7"/>
      <c r="K5" s="7"/>
      <c r="L5" s="7"/>
      <c r="M5" s="7"/>
      <c r="N5" s="7"/>
      <c r="O5" s="7"/>
      <c r="P5" s="7"/>
      <c r="Q5" s="7"/>
      <c r="R5" s="7">
        <v>1250000</v>
      </c>
      <c r="S5" s="7"/>
      <c r="T5" s="7"/>
      <c r="U5" s="7"/>
      <c r="V5" s="7"/>
      <c r="W5" s="7"/>
      <c r="X5" s="7"/>
    </row>
    <row r="6" spans="1:25" s="2" customFormat="1" x14ac:dyDescent="0.2">
      <c r="A6" s="6" t="s">
        <v>2</v>
      </c>
      <c r="B6" s="7">
        <v>694398</v>
      </c>
      <c r="C6" s="7">
        <f>SUM(F6:AN6)</f>
        <v>724700</v>
      </c>
      <c r="D6" s="7">
        <v>100000</v>
      </c>
      <c r="E6" s="7">
        <f>SUM(G6:O6)</f>
        <v>282200</v>
      </c>
      <c r="F6" s="7">
        <v>25000</v>
      </c>
      <c r="G6" s="7">
        <v>14000</v>
      </c>
      <c r="H6" s="7">
        <v>85000</v>
      </c>
      <c r="I6" s="7">
        <v>56000</v>
      </c>
      <c r="J6" s="7">
        <v>42000</v>
      </c>
      <c r="K6" s="7">
        <v>14000</v>
      </c>
      <c r="L6" s="7">
        <v>23600</v>
      </c>
      <c r="M6" s="7">
        <v>25400</v>
      </c>
      <c r="N6" s="7">
        <v>15200</v>
      </c>
      <c r="O6" s="7">
        <v>7000</v>
      </c>
      <c r="P6" s="7">
        <v>24500</v>
      </c>
      <c r="Q6" s="7">
        <v>26500</v>
      </c>
      <c r="R6" s="7">
        <v>23000</v>
      </c>
      <c r="S6" s="7">
        <v>8500</v>
      </c>
      <c r="T6" s="7">
        <v>26000</v>
      </c>
      <c r="U6" s="7">
        <v>85000</v>
      </c>
      <c r="V6" s="7">
        <v>45000</v>
      </c>
      <c r="W6" s="7">
        <v>54000</v>
      </c>
      <c r="X6" s="7">
        <v>125000</v>
      </c>
    </row>
    <row r="7" spans="1:25" s="2" customFormat="1" x14ac:dyDescent="0.2">
      <c r="A7" s="8" t="s">
        <v>3</v>
      </c>
      <c r="B7" s="9">
        <f>+B5-B6</f>
        <v>0</v>
      </c>
      <c r="C7" s="9">
        <f>+C5-C6</f>
        <v>650300</v>
      </c>
      <c r="D7" s="9">
        <f>+D5-D6</f>
        <v>25000</v>
      </c>
      <c r="E7" s="9">
        <f>+E5-E6</f>
        <v>-157200</v>
      </c>
      <c r="F7" s="9">
        <f>F5-F6</f>
        <v>-25000</v>
      </c>
      <c r="G7" s="9">
        <f t="shared" ref="G7:N7" si="2">+F7+G5-G6</f>
        <v>86000</v>
      </c>
      <c r="H7" s="9">
        <f t="shared" si="2"/>
        <v>1000</v>
      </c>
      <c r="I7" s="9">
        <f t="shared" si="2"/>
        <v>-55000</v>
      </c>
      <c r="J7" s="9">
        <f t="shared" si="2"/>
        <v>-97000</v>
      </c>
      <c r="K7" s="9">
        <f t="shared" si="2"/>
        <v>-111000</v>
      </c>
      <c r="L7" s="9">
        <f t="shared" si="2"/>
        <v>-134600</v>
      </c>
      <c r="M7" s="9">
        <f t="shared" si="2"/>
        <v>-160000</v>
      </c>
      <c r="N7" s="9">
        <f t="shared" si="2"/>
        <v>-175200</v>
      </c>
      <c r="O7" s="9">
        <f>+N7+O5-O6</f>
        <v>-182200</v>
      </c>
      <c r="P7" s="9">
        <f t="shared" ref="P7:U7" si="3">+O7+P5-P6</f>
        <v>-206700</v>
      </c>
      <c r="Q7" s="9">
        <f t="shared" si="3"/>
        <v>-233200</v>
      </c>
      <c r="R7" s="9">
        <f t="shared" si="3"/>
        <v>993800</v>
      </c>
      <c r="S7" s="9">
        <f t="shared" si="3"/>
        <v>985300</v>
      </c>
      <c r="T7" s="9">
        <f t="shared" si="3"/>
        <v>959300</v>
      </c>
      <c r="U7" s="9">
        <f t="shared" si="3"/>
        <v>874300</v>
      </c>
      <c r="V7" s="9">
        <f>+U7+V5-V6</f>
        <v>829300</v>
      </c>
      <c r="W7" s="9">
        <f t="shared" ref="W7:X7" si="4">+V7+W5-W6</f>
        <v>775300</v>
      </c>
      <c r="X7" s="9">
        <f t="shared" si="4"/>
        <v>650300</v>
      </c>
    </row>
    <row r="8" spans="1:25" x14ac:dyDescent="0.2">
      <c r="B8" s="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ht="21" x14ac:dyDescent="0.25">
      <c r="A9" s="10" t="s">
        <v>9</v>
      </c>
      <c r="B9" s="10" t="s">
        <v>12</v>
      </c>
      <c r="C9" s="11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7"/>
    </row>
    <row r="10" spans="1:25" ht="32" x14ac:dyDescent="0.2">
      <c r="A10" s="3" t="s">
        <v>0</v>
      </c>
      <c r="B10" s="4" t="s">
        <v>4</v>
      </c>
      <c r="C10" s="4" t="s">
        <v>6</v>
      </c>
      <c r="D10" s="4" t="s">
        <v>5</v>
      </c>
      <c r="E10" s="4" t="s">
        <v>8</v>
      </c>
      <c r="F10" s="13">
        <v>43586</v>
      </c>
      <c r="G10" s="13">
        <f t="shared" ref="G10:T10" si="5">F10+31</f>
        <v>43617</v>
      </c>
      <c r="H10" s="13">
        <f t="shared" si="5"/>
        <v>43648</v>
      </c>
      <c r="I10" s="13">
        <f t="shared" si="5"/>
        <v>43679</v>
      </c>
      <c r="J10" s="13">
        <f t="shared" si="5"/>
        <v>43710</v>
      </c>
      <c r="K10" s="13">
        <f t="shared" si="5"/>
        <v>43741</v>
      </c>
      <c r="L10" s="14">
        <f t="shared" si="5"/>
        <v>43772</v>
      </c>
      <c r="M10" s="13">
        <f t="shared" si="5"/>
        <v>43803</v>
      </c>
      <c r="N10" s="13">
        <f t="shared" si="5"/>
        <v>43834</v>
      </c>
      <c r="O10" s="13">
        <f t="shared" si="5"/>
        <v>43865</v>
      </c>
      <c r="P10" s="13">
        <f t="shared" si="5"/>
        <v>43896</v>
      </c>
      <c r="Q10" s="13">
        <f t="shared" si="5"/>
        <v>43927</v>
      </c>
      <c r="R10" s="13">
        <f t="shared" si="5"/>
        <v>43958</v>
      </c>
      <c r="S10" s="13">
        <f t="shared" si="5"/>
        <v>43989</v>
      </c>
      <c r="T10" s="13">
        <f t="shared" si="5"/>
        <v>44020</v>
      </c>
      <c r="U10" s="5"/>
      <c r="Y10" s="9"/>
    </row>
    <row r="11" spans="1:25" x14ac:dyDescent="0.2">
      <c r="A11" s="6" t="s">
        <v>1</v>
      </c>
      <c r="B11" s="7">
        <f>+[1]Sintesi!K14</f>
        <v>427347.29999999993</v>
      </c>
      <c r="C11" s="7">
        <f>SUM(F11:AN11)</f>
        <v>1250000</v>
      </c>
      <c r="D11" s="7">
        <v>200000</v>
      </c>
      <c r="E11" s="7">
        <f>SUM(F11:J11)</f>
        <v>0</v>
      </c>
      <c r="F11" s="7"/>
      <c r="G11" s="7"/>
      <c r="H11" s="7"/>
      <c r="I11" s="7"/>
      <c r="J11" s="7"/>
      <c r="K11" s="7"/>
      <c r="L11" s="7"/>
      <c r="M11" s="7"/>
      <c r="N11" s="7">
        <v>1250000</v>
      </c>
      <c r="O11" s="7"/>
      <c r="P11" s="7"/>
      <c r="Q11" s="7"/>
      <c r="R11" s="7"/>
      <c r="S11" s="7"/>
      <c r="T11" s="7"/>
      <c r="U11" s="7"/>
      <c r="Y11" s="7"/>
    </row>
    <row r="12" spans="1:25" x14ac:dyDescent="0.2">
      <c r="A12" s="6" t="s">
        <v>2</v>
      </c>
      <c r="B12" s="7">
        <f>SUM(F12:J12)</f>
        <v>120200</v>
      </c>
      <c r="C12" s="7">
        <f>SUM(F12:AN12)</f>
        <v>544700</v>
      </c>
      <c r="D12" s="7">
        <v>100000</v>
      </c>
      <c r="E12" s="7">
        <f>SUM(F12:J12)</f>
        <v>120200</v>
      </c>
      <c r="F12" s="7">
        <v>42000</v>
      </c>
      <c r="G12" s="7">
        <v>14000</v>
      </c>
      <c r="H12" s="7">
        <v>23600</v>
      </c>
      <c r="I12" s="7">
        <v>25400</v>
      </c>
      <c r="J12" s="7">
        <v>15200</v>
      </c>
      <c r="K12" s="7">
        <v>7000</v>
      </c>
      <c r="L12" s="7">
        <v>24500</v>
      </c>
      <c r="M12" s="7">
        <v>26500</v>
      </c>
      <c r="N12" s="7">
        <v>23000</v>
      </c>
      <c r="O12" s="7">
        <v>8500</v>
      </c>
      <c r="P12" s="7">
        <v>26000</v>
      </c>
      <c r="Q12" s="7">
        <v>85000</v>
      </c>
      <c r="R12" s="7">
        <v>45000</v>
      </c>
      <c r="S12" s="7">
        <v>54000</v>
      </c>
      <c r="T12" s="7">
        <v>125000</v>
      </c>
      <c r="U12" s="7"/>
      <c r="Y12" s="7"/>
    </row>
    <row r="13" spans="1:25" x14ac:dyDescent="0.2">
      <c r="A13" s="8" t="s">
        <v>3</v>
      </c>
      <c r="B13" s="9">
        <f>+B11-B12</f>
        <v>307147.29999999993</v>
      </c>
      <c r="C13" s="9">
        <f>+C11-C12</f>
        <v>705300</v>
      </c>
      <c r="D13" s="9">
        <f>+D11-D12</f>
        <v>100000</v>
      </c>
      <c r="E13" s="9">
        <f>+E11-E12</f>
        <v>-120200</v>
      </c>
      <c r="F13" s="9">
        <f t="shared" ref="F13" si="6">+E13+F11-F12</f>
        <v>-162200</v>
      </c>
      <c r="G13" s="9">
        <f t="shared" ref="G13" si="7">+F13+G11-G12</f>
        <v>-176200</v>
      </c>
      <c r="H13" s="9">
        <f t="shared" ref="H13" si="8">+G13+H11-H12</f>
        <v>-199800</v>
      </c>
      <c r="I13" s="9">
        <f t="shared" ref="I13" si="9">+H13+I11-I12</f>
        <v>-225200</v>
      </c>
      <c r="J13" s="9">
        <f t="shared" ref="J13" si="10">+I13+J11-J12</f>
        <v>-240400</v>
      </c>
      <c r="K13" s="9">
        <f>+J13+K11-K12</f>
        <v>-247400</v>
      </c>
      <c r="L13" s="9">
        <f t="shared" ref="L13" si="11">+K13+L11-L12</f>
        <v>-271900</v>
      </c>
      <c r="M13" s="9">
        <f t="shared" ref="M13" si="12">+L13+M11-M12</f>
        <v>-298400</v>
      </c>
      <c r="N13" s="9">
        <f t="shared" ref="N13" si="13">+M13+N11-N12</f>
        <v>928600</v>
      </c>
      <c r="O13" s="9">
        <f t="shared" ref="O13" si="14">+N13+O11-O12</f>
        <v>920100</v>
      </c>
      <c r="P13" s="9">
        <f t="shared" ref="P13" si="15">+O13+P11-P12</f>
        <v>894100</v>
      </c>
      <c r="Q13" s="9">
        <f t="shared" ref="Q13" si="16">+P13+Q11-Q12</f>
        <v>809100</v>
      </c>
      <c r="R13" s="9">
        <f>+Q13+R11-R12</f>
        <v>764100</v>
      </c>
      <c r="S13" s="9">
        <f t="shared" ref="S13" si="17">+R13+S11-S12</f>
        <v>710100</v>
      </c>
      <c r="T13" s="9">
        <f t="shared" ref="T13" si="18">+S13+T11-T12</f>
        <v>585100</v>
      </c>
      <c r="U13" s="9"/>
      <c r="Y13" s="9"/>
    </row>
    <row r="15" spans="1:25" x14ac:dyDescent="0.2">
      <c r="A15" s="1" t="s">
        <v>10</v>
      </c>
      <c r="B15" s="1" t="s">
        <v>13</v>
      </c>
    </row>
    <row r="16" spans="1:25" ht="32" x14ac:dyDescent="0.2">
      <c r="A16" s="3" t="s">
        <v>0</v>
      </c>
      <c r="B16" s="4" t="s">
        <v>4</v>
      </c>
      <c r="C16" s="4" t="s">
        <v>6</v>
      </c>
      <c r="D16" s="4" t="s">
        <v>5</v>
      </c>
      <c r="E16" s="4" t="s">
        <v>8</v>
      </c>
      <c r="F16" s="13">
        <v>43678</v>
      </c>
      <c r="G16" s="13">
        <f t="shared" ref="F16:R16" si="19">F16+31</f>
        <v>43709</v>
      </c>
      <c r="H16" s="13">
        <f t="shared" si="19"/>
        <v>43740</v>
      </c>
      <c r="I16" s="14">
        <f t="shared" si="19"/>
        <v>43771</v>
      </c>
      <c r="J16" s="13">
        <f t="shared" si="19"/>
        <v>43802</v>
      </c>
      <c r="K16" s="13">
        <f t="shared" si="19"/>
        <v>43833</v>
      </c>
      <c r="L16" s="13">
        <f t="shared" si="19"/>
        <v>43864</v>
      </c>
      <c r="M16" s="13">
        <f t="shared" si="19"/>
        <v>43895</v>
      </c>
      <c r="N16" s="13"/>
      <c r="O16" s="13"/>
      <c r="P16" s="13"/>
      <c r="Q16" s="13"/>
      <c r="R16" s="5"/>
    </row>
    <row r="17" spans="1:18" x14ac:dyDescent="0.2">
      <c r="A17" s="6" t="s">
        <v>1</v>
      </c>
      <c r="B17" s="7">
        <v>500000</v>
      </c>
      <c r="C17" s="7">
        <f>SUM(F17:AN17)</f>
        <v>400000</v>
      </c>
      <c r="D17" s="7">
        <v>100000</v>
      </c>
      <c r="E17" s="7">
        <f>SUM(F17:I17)</f>
        <v>100000</v>
      </c>
      <c r="F17" s="7">
        <v>100000</v>
      </c>
      <c r="G17" s="7"/>
      <c r="H17" s="7"/>
      <c r="I17" s="7"/>
      <c r="J17" s="7"/>
      <c r="K17" s="7">
        <v>300000</v>
      </c>
      <c r="L17" s="7"/>
      <c r="M17" s="7"/>
      <c r="N17" s="7"/>
      <c r="O17" s="7"/>
      <c r="P17" s="7"/>
      <c r="Q17" s="7"/>
      <c r="R17" s="7"/>
    </row>
    <row r="18" spans="1:18" x14ac:dyDescent="0.2">
      <c r="A18" s="6" t="s">
        <v>2</v>
      </c>
      <c r="B18" s="7">
        <v>500000</v>
      </c>
      <c r="C18" s="7">
        <f>SUM(F18:AN18)</f>
        <v>156100</v>
      </c>
      <c r="D18" s="7">
        <v>100000</v>
      </c>
      <c r="E18" s="7">
        <f>SUM(F18:I18)</f>
        <v>72100</v>
      </c>
      <c r="F18" s="7">
        <v>25400</v>
      </c>
      <c r="G18" s="7">
        <v>15200</v>
      </c>
      <c r="H18" s="7">
        <v>7000</v>
      </c>
      <c r="I18" s="7">
        <v>24500</v>
      </c>
      <c r="J18" s="7">
        <v>26500</v>
      </c>
      <c r="K18" s="7">
        <v>23000</v>
      </c>
      <c r="L18" s="7">
        <v>8500</v>
      </c>
      <c r="M18" s="7">
        <v>26000</v>
      </c>
      <c r="N18" s="7"/>
      <c r="O18" s="7"/>
      <c r="P18" s="7"/>
      <c r="Q18" s="7"/>
      <c r="R18" s="7"/>
    </row>
    <row r="19" spans="1:18" x14ac:dyDescent="0.2">
      <c r="A19" s="8" t="s">
        <v>3</v>
      </c>
      <c r="B19" s="9">
        <f>+B17-B18</f>
        <v>0</v>
      </c>
      <c r="C19" s="9">
        <f>+C17-C18</f>
        <v>243900</v>
      </c>
      <c r="D19" s="9">
        <f>+D17-D18</f>
        <v>0</v>
      </c>
      <c r="E19" s="9">
        <f>+E17-E18</f>
        <v>27900</v>
      </c>
      <c r="F19" s="9">
        <f>F17-F18</f>
        <v>74600</v>
      </c>
      <c r="G19" s="9">
        <f t="shared" ref="G19" si="20">+F19+G17-G18</f>
        <v>59400</v>
      </c>
      <c r="H19" s="9">
        <f>+G19+H17-H18</f>
        <v>52400</v>
      </c>
      <c r="I19" s="9">
        <f t="shared" ref="I19" si="21">+H19+I17-I18</f>
        <v>27900</v>
      </c>
      <c r="J19" s="9">
        <f t="shared" ref="J19" si="22">+I19+J17-J18</f>
        <v>1400</v>
      </c>
      <c r="K19" s="9">
        <f t="shared" ref="K19" si="23">+J19+K17-K18</f>
        <v>278400</v>
      </c>
      <c r="L19" s="9">
        <f t="shared" ref="L19" si="24">+K19+L17-L18</f>
        <v>269900</v>
      </c>
      <c r="M19" s="9">
        <f t="shared" ref="M19" si="25">+L19+M17-M18</f>
        <v>243900</v>
      </c>
      <c r="N19" s="9"/>
      <c r="O19" s="9"/>
      <c r="P19" s="9"/>
      <c r="Q19" s="9"/>
      <c r="R19" s="9"/>
    </row>
  </sheetData>
  <conditionalFormatting sqref="U10">
    <cfRule type="timePeriod" dxfId="3" priority="3" timePeriod="thisMonth">
      <formula>AND(MONTH(U10)=MONTH(TODAY()),YEAR(U10)=YEAR(TODAY()))</formula>
    </cfRule>
  </conditionalFormatting>
  <conditionalFormatting sqref="R16">
    <cfRule type="timePeriod" dxfId="1" priority="1" timePeriod="thisMonth">
      <formula>AND(MONTH(R16)=MONTH(TODAY()),YEAR(R16)=YEAR(TODAY()))</formula>
    </cfRule>
  </conditionalFormatting>
  <pageMargins left="0.7" right="0.7" top="0.75" bottom="0.75" header="0.3" footer="0.3"/>
  <pageSetup paperSize="9" orientation="portrait" horizontalDpi="0" verticalDpi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2019-12-12T13:03:47Z</dcterms:created>
  <dcterms:modified xsi:type="dcterms:W3CDTF">2019-12-12T18:59:15Z</dcterms:modified>
</cp:coreProperties>
</file>